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2150" activeTab="0"/>
  </bookViews>
  <sheets>
    <sheet name="2007-2009" sheetId="1" r:id="rId1"/>
  </sheets>
  <externalReferences>
    <externalReference r:id="rId4"/>
  </externalReferences>
  <definedNames>
    <definedName name="_xlnm.Print_Area" localSheetId="0">'2007-2009'!$A$1:$D$47</definedName>
  </definedNames>
  <calcPr fullCalcOnLoad="1"/>
</workbook>
</file>

<file path=xl/sharedStrings.xml><?xml version="1.0" encoding="utf-8"?>
<sst xmlns="http://schemas.openxmlformats.org/spreadsheetml/2006/main" count="44" uniqueCount="40">
  <si>
    <t>Přehled hospodaření SKIP za rok 2007 - 2009</t>
  </si>
  <si>
    <t>Příjmy</t>
  </si>
  <si>
    <t>Reklama</t>
  </si>
  <si>
    <t>Úroky</t>
  </si>
  <si>
    <t>Dotace</t>
  </si>
  <si>
    <t>Dary</t>
  </si>
  <si>
    <t>Příspěvky</t>
  </si>
  <si>
    <t xml:space="preserve">Ostatní příjmy </t>
  </si>
  <si>
    <t>CELKEM</t>
  </si>
  <si>
    <t>Výdaje</t>
  </si>
  <si>
    <t>Materiál</t>
  </si>
  <si>
    <t>Poplatky</t>
  </si>
  <si>
    <t>Ostatní</t>
  </si>
  <si>
    <t>Hospodářský výsledek</t>
  </si>
  <si>
    <t>Náklady na provoz VV SKIP</t>
  </si>
  <si>
    <t>Výdaje VV SKIP</t>
  </si>
  <si>
    <t>SW</t>
  </si>
  <si>
    <t>Vývoj příjmů a výdajů od roku 2007-2009</t>
  </si>
  <si>
    <t>Rok</t>
  </si>
  <si>
    <t>rok 2007</t>
  </si>
  <si>
    <t>rok 2008</t>
  </si>
  <si>
    <t>rok 2009</t>
  </si>
  <si>
    <t>Dohody o provedení práce</t>
  </si>
  <si>
    <t>Dary a občerstvení</t>
  </si>
  <si>
    <t>Zpracovala: A. Kvasničková</t>
  </si>
  <si>
    <t xml:space="preserve">Schválil: </t>
  </si>
  <si>
    <t>PhDr. Vít Richter</t>
  </si>
  <si>
    <t>Příjmy SKIP</t>
  </si>
  <si>
    <t>Výdaje SKIP</t>
  </si>
  <si>
    <t>Vložné na akce, prodej publ.</t>
  </si>
  <si>
    <t>Nájmy, cestovné, tisk, lektoři</t>
  </si>
  <si>
    <t>Cestovné tuzemsko</t>
  </si>
  <si>
    <t>Členství v ostatních organizacích</t>
  </si>
  <si>
    <t>Doména</t>
  </si>
  <si>
    <t>Příspěvek na happening</t>
  </si>
  <si>
    <t>Květinové dary, odměny soutěž</t>
  </si>
  <si>
    <t>Nájem kanceláře</t>
  </si>
  <si>
    <t>Občerstvení</t>
  </si>
  <si>
    <t>Odměna tajemníkovi</t>
  </si>
  <si>
    <t>Poplatky bance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</si>
</sst>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\ &quot;Kč&quot;"/>
    <numFmt numFmtId="166" formatCode="0.00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\ &quot;Kč&quot;"/>
    <numFmt numFmtId="171" formatCode="d/m\."/>
    <numFmt numFmtId="172" formatCode="d/m"/>
    <numFmt numFmtId="173" formatCode="d/m/yy"/>
    <numFmt numFmtId="174" formatCode="[$-405]d\.\ mmmm\ yyyy"/>
    <numFmt numFmtId="175" formatCode="d/m;@"/>
    <numFmt numFmtId="176" formatCode="dd/mm/yyyy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\ _K_č"/>
    <numFmt numFmtId="183" formatCode="#,##0.0\ &quot;Kč&quot;"/>
    <numFmt numFmtId="184" formatCode="#,##0.0\ _K_č"/>
    <numFmt numFmtId="185" formatCode="0.000000000"/>
    <numFmt numFmtId="186" formatCode="0.0000000000"/>
    <numFmt numFmtId="187" formatCode="0.00000000"/>
    <numFmt numFmtId="188" formatCode="0.0000000"/>
    <numFmt numFmtId="189" formatCode="#,##0.00\ _K_č"/>
    <numFmt numFmtId="190" formatCode="#,##0&quot; Kč&quot;"/>
    <numFmt numFmtId="191" formatCode="#,##0.00_ ;[Red]\-#,##0.00\ "/>
    <numFmt numFmtId="192" formatCode="#,##0.00&quot; Kč&quot;"/>
    <numFmt numFmtId="193" formatCode="#,##0.00&quot; Kč&quot;;[Red]\-#,##0.00&quot; Kč&quot;"/>
    <numFmt numFmtId="194" formatCode="0.0%"/>
    <numFmt numFmtId="195" formatCode="0.E+00"/>
    <numFmt numFmtId="196" formatCode="000\ 00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34" borderId="0" xfId="0" applyFont="1" applyFill="1" applyAlignment="1">
      <alignment/>
    </xf>
    <xf numFmtId="3" fontId="4" fillId="0" borderId="23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4" fillId="0" borderId="22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/>
    </xf>
    <xf numFmtId="3" fontId="5" fillId="0" borderId="30" xfId="0" applyNumberFormat="1" applyFont="1" applyBorder="1" applyAlignment="1">
      <alignment horizontal="right"/>
    </xf>
    <xf numFmtId="0" fontId="3" fillId="0" borderId="31" xfId="0" applyFont="1" applyBorder="1" applyAlignment="1">
      <alignment/>
    </xf>
    <xf numFmtId="3" fontId="4" fillId="0" borderId="30" xfId="0" applyNumberFormat="1" applyFont="1" applyBorder="1" applyAlignment="1">
      <alignment horizontal="right"/>
    </xf>
    <xf numFmtId="0" fontId="3" fillId="34" borderId="25" xfId="0" applyFont="1" applyFill="1" applyBorder="1" applyAlignment="1">
      <alignment/>
    </xf>
    <xf numFmtId="3" fontId="3" fillId="34" borderId="26" xfId="0" applyNumberFormat="1" applyFont="1" applyFill="1" applyBorder="1" applyAlignment="1">
      <alignment/>
    </xf>
    <xf numFmtId="3" fontId="3" fillId="34" borderId="2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4" fontId="4" fillId="0" borderId="0" xfId="0" applyNumberFormat="1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VASNICKOVAA\Plocha\porovn&#225;n&#237;%20p&#345;&#237;jm&#367;%20a%20n&#225;klad&#367;%201995-2009podkl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-2009"/>
      <sheetName val="2001-2009"/>
      <sheetName val="2008"/>
      <sheetName val="2007"/>
      <sheetName val="komentář 2007-2009"/>
      <sheetName val="HV VV SKIP"/>
      <sheetName val="výdaje VV"/>
      <sheetName val="příjmy VV"/>
      <sheetName val="VH"/>
      <sheetName val="náklady VV 2009"/>
      <sheetName val="2009 VV"/>
      <sheetName val="2004-2006"/>
      <sheetName val="2009"/>
      <sheetName val="VV 2006"/>
      <sheetName val="2006"/>
      <sheetName val="2005"/>
      <sheetName val="2004"/>
      <sheetName val="Komentář"/>
    </sheetNames>
    <sheetDataSet>
      <sheetData sheetId="2">
        <row r="61">
          <cell r="B61">
            <v>1450</v>
          </cell>
        </row>
        <row r="62">
          <cell r="B62">
            <v>58408.43</v>
          </cell>
        </row>
        <row r="63">
          <cell r="B63">
            <v>19850</v>
          </cell>
        </row>
        <row r="64">
          <cell r="B64">
            <v>4804.65</v>
          </cell>
        </row>
        <row r="65">
          <cell r="B65">
            <v>74253</v>
          </cell>
        </row>
        <row r="66">
          <cell r="B66">
            <v>6094.5</v>
          </cell>
        </row>
        <row r="68">
          <cell r="B68">
            <v>8366</v>
          </cell>
        </row>
        <row r="69">
          <cell r="B69">
            <v>45600</v>
          </cell>
        </row>
        <row r="70">
          <cell r="B70">
            <v>2959</v>
          </cell>
        </row>
      </sheetData>
      <sheetData sheetId="3">
        <row r="17">
          <cell r="B17">
            <v>23301.5</v>
          </cell>
        </row>
        <row r="18">
          <cell r="B18">
            <v>23540</v>
          </cell>
        </row>
        <row r="19">
          <cell r="B19">
            <v>24000</v>
          </cell>
        </row>
        <row r="21">
          <cell r="B21">
            <v>2274</v>
          </cell>
        </row>
        <row r="22">
          <cell r="B22">
            <v>39448.5</v>
          </cell>
        </row>
        <row r="23">
          <cell r="B23">
            <v>4170</v>
          </cell>
        </row>
        <row r="25">
          <cell r="B25">
            <v>8037</v>
          </cell>
        </row>
        <row r="26">
          <cell r="B26">
            <v>47400</v>
          </cell>
        </row>
        <row r="27">
          <cell r="B27">
            <v>3435</v>
          </cell>
        </row>
        <row r="28">
          <cell r="B28">
            <v>2800</v>
          </cell>
        </row>
      </sheetData>
      <sheetData sheetId="9">
        <row r="2">
          <cell r="B2">
            <v>11801</v>
          </cell>
        </row>
        <row r="4">
          <cell r="B4">
            <v>48000</v>
          </cell>
        </row>
        <row r="5">
          <cell r="B5">
            <v>1022</v>
          </cell>
        </row>
        <row r="6">
          <cell r="B6">
            <v>27500</v>
          </cell>
        </row>
        <row r="7">
          <cell r="B7">
            <v>1240</v>
          </cell>
        </row>
        <row r="8">
          <cell r="B8">
            <v>5152.4</v>
          </cell>
        </row>
        <row r="9">
          <cell r="B9">
            <v>23385</v>
          </cell>
        </row>
        <row r="11">
          <cell r="B11">
            <v>4608</v>
          </cell>
        </row>
        <row r="16">
          <cell r="B16">
            <v>201000</v>
          </cell>
        </row>
        <row r="17">
          <cell r="B17">
            <v>8366</v>
          </cell>
        </row>
        <row r="20">
          <cell r="B20">
            <v>7825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1"/>
  <sheetViews>
    <sheetView tabSelected="1" zoomScalePageLayoutView="0" workbookViewId="0" topLeftCell="A28">
      <selection activeCell="A33" sqref="A33"/>
    </sheetView>
  </sheetViews>
  <sheetFormatPr defaultColWidth="9.00390625" defaultRowHeight="12.75"/>
  <cols>
    <col min="1" max="1" width="33.00390625" style="0" customWidth="1"/>
    <col min="2" max="2" width="16.125" style="0" customWidth="1"/>
    <col min="3" max="3" width="16.00390625" style="0" customWidth="1"/>
    <col min="4" max="4" width="17.625" style="0" customWidth="1"/>
  </cols>
  <sheetData>
    <row r="1" spans="1:4" ht="20.25">
      <c r="A1" s="49" t="s">
        <v>0</v>
      </c>
      <c r="B1" s="2"/>
      <c r="C1" s="2"/>
      <c r="D1" s="2"/>
    </row>
    <row r="2" spans="1:4" ht="4.5" customHeight="1" thickBot="1">
      <c r="A2" s="2"/>
      <c r="B2" s="2"/>
      <c r="C2" s="2"/>
      <c r="D2" s="2"/>
    </row>
    <row r="3" spans="1:4" ht="16.5" thickBot="1">
      <c r="A3" s="3" t="s">
        <v>27</v>
      </c>
      <c r="B3" s="4">
        <v>2007</v>
      </c>
      <c r="C3" s="4">
        <v>2008</v>
      </c>
      <c r="D3" s="5">
        <v>2009</v>
      </c>
    </row>
    <row r="4" spans="1:4" ht="15">
      <c r="A4" s="6" t="s">
        <v>29</v>
      </c>
      <c r="B4" s="7">
        <f>534250+26630</f>
        <v>560880</v>
      </c>
      <c r="C4" s="7">
        <f>50146+545343</f>
        <v>595489</v>
      </c>
      <c r="D4" s="8">
        <f>39289+602300</f>
        <v>641589</v>
      </c>
    </row>
    <row r="5" spans="1:4" ht="15.75" thickBot="1">
      <c r="A5" s="9" t="s">
        <v>2</v>
      </c>
      <c r="B5" s="10">
        <v>121500</v>
      </c>
      <c r="C5" s="10">
        <v>121400</v>
      </c>
      <c r="D5" s="11">
        <v>116200</v>
      </c>
    </row>
    <row r="6" spans="1:4" ht="15">
      <c r="A6" s="12" t="s">
        <v>3</v>
      </c>
      <c r="B6" s="13">
        <v>1491</v>
      </c>
      <c r="C6" s="13">
        <v>3284</v>
      </c>
      <c r="D6" s="14">
        <v>4997.02</v>
      </c>
    </row>
    <row r="7" spans="1:4" ht="15">
      <c r="A7" s="15" t="s">
        <v>4</v>
      </c>
      <c r="B7" s="16">
        <v>444000</v>
      </c>
      <c r="C7" s="16">
        <f>469000+20000</f>
        <v>489000</v>
      </c>
      <c r="D7" s="17">
        <f>488000+6272</f>
        <v>494272</v>
      </c>
    </row>
    <row r="8" spans="1:4" ht="15">
      <c r="A8" s="15" t="s">
        <v>5</v>
      </c>
      <c r="B8" s="16">
        <v>4000</v>
      </c>
      <c r="C8" s="16">
        <v>27000</v>
      </c>
      <c r="D8" s="17">
        <v>0</v>
      </c>
    </row>
    <row r="9" spans="1:4" ht="15">
      <c r="A9" s="15" t="s">
        <v>6</v>
      </c>
      <c r="B9" s="16">
        <v>621500</v>
      </c>
      <c r="C9" s="16">
        <v>1056150</v>
      </c>
      <c r="D9" s="17">
        <v>1060250</v>
      </c>
    </row>
    <row r="10" spans="1:4" ht="15.75" thickBot="1">
      <c r="A10" s="9" t="s">
        <v>7</v>
      </c>
      <c r="B10" s="10">
        <f>2350+11126</f>
        <v>13476</v>
      </c>
      <c r="C10" s="10">
        <v>18178</v>
      </c>
      <c r="D10" s="11">
        <v>9</v>
      </c>
    </row>
    <row r="11" spans="1:4" ht="15.75">
      <c r="A11" s="20" t="s">
        <v>8</v>
      </c>
      <c r="B11" s="21">
        <f>SUM(B4:B10)</f>
        <v>1766847</v>
      </c>
      <c r="C11" s="21">
        <f>SUM(C4:C10)</f>
        <v>2310501</v>
      </c>
      <c r="D11" s="21">
        <f>SUM(D4:D10)</f>
        <v>2317317.02</v>
      </c>
    </row>
    <row r="12" spans="1:4" ht="15.75" thickBot="1">
      <c r="A12" s="2"/>
      <c r="B12" s="19"/>
      <c r="C12" s="19"/>
      <c r="D12" s="19"/>
    </row>
    <row r="13" spans="1:4" ht="16.5" thickBot="1">
      <c r="A13" s="22" t="s">
        <v>28</v>
      </c>
      <c r="B13" s="23">
        <v>2007</v>
      </c>
      <c r="C13" s="23">
        <v>2008</v>
      </c>
      <c r="D13" s="24">
        <v>2009</v>
      </c>
    </row>
    <row r="14" spans="1:4" ht="15">
      <c r="A14" s="6" t="s">
        <v>10</v>
      </c>
      <c r="B14" s="25">
        <v>86679</v>
      </c>
      <c r="C14" s="25">
        <f>31243+15900+53655+28680</f>
        <v>129478</v>
      </c>
      <c r="D14" s="26">
        <v>90725</v>
      </c>
    </row>
    <row r="15" spans="1:4" ht="15">
      <c r="A15" s="15" t="s">
        <v>30</v>
      </c>
      <c r="B15" s="27">
        <f>1769137-388990</f>
        <v>1380147</v>
      </c>
      <c r="C15" s="27">
        <f>412942+350890+74737+495309-17258</f>
        <v>1316620</v>
      </c>
      <c r="D15" s="28">
        <f>2253084.3-536426</f>
        <v>1716658.2999999998</v>
      </c>
    </row>
    <row r="16" spans="1:4" ht="15">
      <c r="A16" s="15" t="s">
        <v>22</v>
      </c>
      <c r="B16" s="27">
        <f>197286</f>
        <v>197286</v>
      </c>
      <c r="C16" s="27">
        <f>69165+95200+42505+5903+55129</f>
        <v>267902</v>
      </c>
      <c r="D16" s="28">
        <f>327100</f>
        <v>327100</v>
      </c>
    </row>
    <row r="17" spans="1:4" ht="15">
      <c r="A17" s="15" t="s">
        <v>11</v>
      </c>
      <c r="B17" s="27">
        <v>22323</v>
      </c>
      <c r="C17" s="27">
        <v>25013</v>
      </c>
      <c r="D17" s="28">
        <v>23101.88</v>
      </c>
    </row>
    <row r="18" spans="1:4" ht="15">
      <c r="A18" s="15" t="s">
        <v>23</v>
      </c>
      <c r="B18" s="27">
        <f>23302+49400</f>
        <v>72702</v>
      </c>
      <c r="C18" s="27">
        <f>17197+52600+5747</f>
        <v>75544</v>
      </c>
      <c r="D18" s="28">
        <f>3706+55000+18553.3</f>
        <v>77259.3</v>
      </c>
    </row>
    <row r="19" spans="1:4" ht="15.75" thickBot="1">
      <c r="A19" s="9" t="s">
        <v>12</v>
      </c>
      <c r="B19" s="29">
        <v>10000</v>
      </c>
      <c r="C19" s="29">
        <f>6800+17258</f>
        <v>24058</v>
      </c>
      <c r="D19" s="30">
        <f>7010+11230</f>
        <v>18240</v>
      </c>
    </row>
    <row r="20" spans="1:4" ht="15">
      <c r="A20" s="18"/>
      <c r="B20" s="19"/>
      <c r="C20" s="19"/>
      <c r="D20" s="19"/>
    </row>
    <row r="21" spans="1:4" ht="15.75">
      <c r="A21" s="31" t="s">
        <v>8</v>
      </c>
      <c r="B21" s="21">
        <f>SUM(B14:B20)</f>
        <v>1769137</v>
      </c>
      <c r="C21" s="21">
        <f>SUM(C14:C20)</f>
        <v>1838615</v>
      </c>
      <c r="D21" s="21">
        <f>SUM(D14:D20)</f>
        <v>2253084.4799999995</v>
      </c>
    </row>
    <row r="22" spans="1:4" ht="15">
      <c r="A22" s="2"/>
      <c r="B22" s="19"/>
      <c r="C22" s="19"/>
      <c r="D22" s="19"/>
    </row>
    <row r="23" spans="1:4" ht="15.75">
      <c r="A23" s="20" t="s">
        <v>13</v>
      </c>
      <c r="B23" s="21">
        <f>B11-B21</f>
        <v>-2290</v>
      </c>
      <c r="C23" s="21">
        <f>C11-C21</f>
        <v>471886</v>
      </c>
      <c r="D23" s="21">
        <f>D11-D21</f>
        <v>64232.5400000005</v>
      </c>
    </row>
    <row r="24" spans="1:4" ht="15">
      <c r="A24" s="2"/>
      <c r="B24" s="19"/>
      <c r="C24" s="19"/>
      <c r="D24" s="19"/>
    </row>
    <row r="25" spans="1:4" ht="15.75">
      <c r="A25" s="1" t="s">
        <v>14</v>
      </c>
      <c r="B25" s="19"/>
      <c r="C25" s="19"/>
      <c r="D25" s="19"/>
    </row>
    <row r="26" spans="1:4" ht="16.5" thickBot="1">
      <c r="A26" s="1"/>
      <c r="B26" s="19"/>
      <c r="C26" s="19"/>
      <c r="D26" s="19"/>
    </row>
    <row r="27" spans="1:4" ht="15.75">
      <c r="A27" s="3" t="s">
        <v>15</v>
      </c>
      <c r="B27" s="4">
        <v>2007</v>
      </c>
      <c r="C27" s="4">
        <v>2008</v>
      </c>
      <c r="D27" s="5">
        <v>2009</v>
      </c>
    </row>
    <row r="28" spans="1:4" ht="15">
      <c r="A28" s="15" t="s">
        <v>31</v>
      </c>
      <c r="B28" s="32">
        <f>'[1]2007'!B18+'[1]2007'!B28</f>
        <v>26340</v>
      </c>
      <c r="C28" s="32">
        <f>'[1]2008'!B62</f>
        <v>58408.43</v>
      </c>
      <c r="D28" s="33">
        <f>'[1]náklady VV 2009'!B2+'[1]náklady VV 2009'!B20</f>
        <v>19626</v>
      </c>
    </row>
    <row r="29" spans="1:4" ht="15">
      <c r="A29" s="15" t="s">
        <v>32</v>
      </c>
      <c r="B29" s="32">
        <f>'[1]2007'!B26</f>
        <v>47400</v>
      </c>
      <c r="C29" s="32">
        <f>'[1]2008'!B69</f>
        <v>45600</v>
      </c>
      <c r="D29" s="33">
        <f>'[1]náklady VV 2009'!B4</f>
        <v>48000</v>
      </c>
    </row>
    <row r="30" spans="1:4" ht="15">
      <c r="A30" s="15" t="s">
        <v>22</v>
      </c>
      <c r="B30" s="32">
        <f>'[1]2007'!B19</f>
        <v>24000</v>
      </c>
      <c r="C30" s="32">
        <f>'[1]2008'!B63</f>
        <v>19850</v>
      </c>
      <c r="D30" s="33">
        <f>'[1]náklady VV 2009'!B6</f>
        <v>27500</v>
      </c>
    </row>
    <row r="31" spans="1:4" ht="15">
      <c r="A31" s="15" t="s">
        <v>33</v>
      </c>
      <c r="B31" s="32">
        <f>'[1]2007'!B27</f>
        <v>3435</v>
      </c>
      <c r="C31" s="32">
        <f>'[1]2008'!B70</f>
        <v>2959</v>
      </c>
      <c r="D31" s="33">
        <f>'[1]náklady VV 2009'!B7</f>
        <v>1240</v>
      </c>
    </row>
    <row r="32" spans="1:4" ht="15">
      <c r="A32" s="15" t="s">
        <v>34</v>
      </c>
      <c r="B32" s="32">
        <v>15000</v>
      </c>
      <c r="C32" s="32">
        <v>15000</v>
      </c>
      <c r="D32" s="33">
        <v>15000</v>
      </c>
    </row>
    <row r="33" spans="1:4" ht="15">
      <c r="A33" s="15" t="s">
        <v>35</v>
      </c>
      <c r="B33" s="32">
        <f>'[1]2007'!B17</f>
        <v>23301.5</v>
      </c>
      <c r="C33" s="32">
        <f>'[1]2008'!B61</f>
        <v>1450</v>
      </c>
      <c r="D33" s="33">
        <f>'[1]náklady VV 2009'!B5+12971</f>
        <v>13993</v>
      </c>
    </row>
    <row r="34" spans="1:4" ht="15">
      <c r="A34" s="34" t="s">
        <v>36</v>
      </c>
      <c r="B34" s="27">
        <f>'[1]2007'!B21</f>
        <v>2274</v>
      </c>
      <c r="C34" s="27">
        <f>'[1]2008'!B64</f>
        <v>4804.65</v>
      </c>
      <c r="D34" s="28">
        <f>'[1]náklady VV 2009'!B8</f>
        <v>5152.4</v>
      </c>
    </row>
    <row r="35" spans="1:4" ht="15">
      <c r="A35" s="15" t="s">
        <v>37</v>
      </c>
      <c r="B35" s="32">
        <f>'[1]2007'!B22</f>
        <v>39448.5</v>
      </c>
      <c r="C35" s="32">
        <f>'[1]2008'!B65</f>
        <v>74253</v>
      </c>
      <c r="D35" s="33">
        <f>'[1]náklady VV 2009'!B9</f>
        <v>23385</v>
      </c>
    </row>
    <row r="36" spans="1:4" ht="15">
      <c r="A36" s="15" t="s">
        <v>38</v>
      </c>
      <c r="B36" s="32">
        <v>0</v>
      </c>
      <c r="C36" s="27">
        <v>0</v>
      </c>
      <c r="D36" s="33">
        <f>'[1]náklady VV 2009'!B16</f>
        <v>201000</v>
      </c>
    </row>
    <row r="37" spans="1:4" ht="15">
      <c r="A37" s="15" t="s">
        <v>39</v>
      </c>
      <c r="B37" s="32">
        <f>'[1]2007'!B23</f>
        <v>4170</v>
      </c>
      <c r="C37" s="32">
        <f>'[1]2008'!B66</f>
        <v>6094.5</v>
      </c>
      <c r="D37" s="33">
        <f>'[1]náklady VV 2009'!B11</f>
        <v>4608</v>
      </c>
    </row>
    <row r="38" spans="1:4" ht="15.75" thickBot="1">
      <c r="A38" s="15" t="s">
        <v>16</v>
      </c>
      <c r="B38" s="32">
        <f>'[1]2007'!B25</f>
        <v>8037</v>
      </c>
      <c r="C38" s="32">
        <f>'[1]2008'!B68</f>
        <v>8366</v>
      </c>
      <c r="D38" s="33">
        <f>'[1]náklady VV 2009'!B17</f>
        <v>8366</v>
      </c>
    </row>
    <row r="39" spans="1:4" ht="16.5" thickBot="1">
      <c r="A39" s="35" t="s">
        <v>8</v>
      </c>
      <c r="B39" s="36">
        <f>SUM(B28:B38)</f>
        <v>193406</v>
      </c>
      <c r="C39" s="36">
        <f>SUM(C28:C38)</f>
        <v>236785.58</v>
      </c>
      <c r="D39" s="37">
        <f>SUM(D28:D38)</f>
        <v>367870.4</v>
      </c>
    </row>
    <row r="40" spans="1:4" ht="15">
      <c r="A40" s="2"/>
      <c r="B40" s="19"/>
      <c r="C40" s="19"/>
      <c r="D40" s="19"/>
    </row>
    <row r="41" spans="1:4" ht="16.5" thickBot="1">
      <c r="A41" s="1" t="s">
        <v>17</v>
      </c>
      <c r="B41" s="19"/>
      <c r="C41" s="19"/>
      <c r="D41" s="19"/>
    </row>
    <row r="42" spans="1:4" ht="16.5" thickBot="1">
      <c r="A42" s="38" t="s">
        <v>18</v>
      </c>
      <c r="B42" s="39" t="s">
        <v>19</v>
      </c>
      <c r="C42" s="40" t="s">
        <v>20</v>
      </c>
      <c r="D42" s="40" t="s">
        <v>21</v>
      </c>
    </row>
    <row r="43" spans="1:4" ht="16.5" thickBot="1">
      <c r="A43" s="41" t="s">
        <v>1</v>
      </c>
      <c r="B43" s="42">
        <f>B11</f>
        <v>1766847</v>
      </c>
      <c r="C43" s="42">
        <f>C11</f>
        <v>2310501</v>
      </c>
      <c r="D43" s="42">
        <f>D11</f>
        <v>2317317.02</v>
      </c>
    </row>
    <row r="44" spans="1:4" ht="16.5" thickBot="1">
      <c r="A44" s="43" t="s">
        <v>9</v>
      </c>
      <c r="B44" s="44">
        <f>B21</f>
        <v>1769137</v>
      </c>
      <c r="C44" s="44">
        <f>C21</f>
        <v>1838615</v>
      </c>
      <c r="D44" s="44">
        <f>D21</f>
        <v>2253084.4799999995</v>
      </c>
    </row>
    <row r="45" spans="1:4" ht="16.5" thickBot="1">
      <c r="A45" s="45" t="s">
        <v>13</v>
      </c>
      <c r="B45" s="46">
        <f>B43-B44</f>
        <v>-2290</v>
      </c>
      <c r="C45" s="46">
        <f>C43-C44</f>
        <v>471886</v>
      </c>
      <c r="D45" s="47">
        <f>D43-D44</f>
        <v>64232.5400000005</v>
      </c>
    </row>
    <row r="46" spans="1:4" ht="15">
      <c r="A46" s="2" t="s">
        <v>24</v>
      </c>
      <c r="B46" s="19"/>
      <c r="C46" s="19" t="s">
        <v>25</v>
      </c>
      <c r="D46" s="19" t="s">
        <v>26</v>
      </c>
    </row>
    <row r="47" spans="1:4" ht="15">
      <c r="A47" s="50">
        <v>40333</v>
      </c>
      <c r="B47" s="19"/>
      <c r="C47" s="19"/>
      <c r="D47" s="19"/>
    </row>
    <row r="49" spans="2:4" ht="12.75">
      <c r="B49" s="48"/>
      <c r="C49" s="48"/>
      <c r="D49" s="48"/>
    </row>
    <row r="50" spans="2:4" ht="12.75">
      <c r="B50" s="48"/>
      <c r="C50" s="48"/>
      <c r="D50" s="48"/>
    </row>
    <row r="51" spans="2:4" ht="12.75">
      <c r="B51" s="48"/>
      <c r="C51" s="48"/>
      <c r="D51" s="48"/>
    </row>
    <row r="52" spans="2:4" ht="12.75">
      <c r="B52" s="48"/>
      <c r="C52" s="48"/>
      <c r="D52" s="48"/>
    </row>
    <row r="53" spans="2:4" ht="12.75">
      <c r="B53" s="48"/>
      <c r="C53" s="48"/>
      <c r="D53" s="48"/>
    </row>
    <row r="54" spans="2:4" ht="12.75">
      <c r="B54" s="48"/>
      <c r="C54" s="48"/>
      <c r="D54" s="48"/>
    </row>
    <row r="55" spans="2:4" ht="12.75">
      <c r="B55" s="48"/>
      <c r="C55" s="48"/>
      <c r="D55" s="48"/>
    </row>
    <row r="56" spans="2:4" ht="12.75">
      <c r="B56" s="48"/>
      <c r="C56" s="48"/>
      <c r="D56" s="48"/>
    </row>
    <row r="57" spans="2:4" ht="12.75">
      <c r="B57" s="48"/>
      <c r="C57" s="48"/>
      <c r="D57" s="48"/>
    </row>
    <row r="58" spans="2:4" ht="12.75">
      <c r="B58" s="48"/>
      <c r="C58" s="48"/>
      <c r="D58" s="48"/>
    </row>
    <row r="59" spans="2:4" ht="12.75">
      <c r="B59" s="48"/>
      <c r="C59" s="48"/>
      <c r="D59" s="48"/>
    </row>
    <row r="60" spans="2:4" ht="12.75">
      <c r="B60" s="48"/>
      <c r="C60" s="48"/>
      <c r="D60" s="48"/>
    </row>
    <row r="61" spans="2:4" ht="12.75">
      <c r="B61" s="48"/>
      <c r="C61" s="48"/>
      <c r="D61" s="48"/>
    </row>
    <row r="62" spans="2:4" ht="12.75">
      <c r="B62" s="48"/>
      <c r="C62" s="48"/>
      <c r="D62" s="48"/>
    </row>
    <row r="63" spans="2:4" ht="12.75">
      <c r="B63" s="48"/>
      <c r="C63" s="48"/>
      <c r="D63" s="48"/>
    </row>
    <row r="64" spans="2:4" ht="12.75">
      <c r="B64" s="48"/>
      <c r="C64" s="48"/>
      <c r="D64" s="48"/>
    </row>
    <row r="65" spans="2:4" ht="12.75">
      <c r="B65" s="48"/>
      <c r="C65" s="48"/>
      <c r="D65" s="48"/>
    </row>
    <row r="66" spans="2:4" ht="12.75">
      <c r="B66" s="48"/>
      <c r="C66" s="48"/>
      <c r="D66" s="48"/>
    </row>
    <row r="67" spans="2:4" ht="12.75">
      <c r="B67" s="48"/>
      <c r="C67" s="48"/>
      <c r="D67" s="48"/>
    </row>
    <row r="68" spans="2:4" ht="12.75">
      <c r="B68" s="48"/>
      <c r="C68" s="48"/>
      <c r="D68" s="48"/>
    </row>
    <row r="69" spans="2:4" ht="12.75">
      <c r="B69" s="48"/>
      <c r="C69" s="48"/>
      <c r="D69" s="48"/>
    </row>
    <row r="70" spans="2:4" ht="12.75">
      <c r="B70" s="48"/>
      <c r="C70" s="48"/>
      <c r="D70" s="48"/>
    </row>
    <row r="71" spans="2:4" ht="12.75">
      <c r="B71" s="48"/>
      <c r="C71" s="48"/>
      <c r="D71" s="48"/>
    </row>
    <row r="72" spans="2:4" ht="12.75">
      <c r="B72" s="48"/>
      <c r="C72" s="48"/>
      <c r="D72" s="48"/>
    </row>
    <row r="73" spans="2:4" ht="12.75">
      <c r="B73" s="48"/>
      <c r="C73" s="48"/>
      <c r="D73" s="48"/>
    </row>
    <row r="74" spans="2:4" ht="12.75">
      <c r="B74" s="48"/>
      <c r="C74" s="48"/>
      <c r="D74" s="48"/>
    </row>
    <row r="75" spans="2:4" ht="12.75">
      <c r="B75" s="48"/>
      <c r="C75" s="48"/>
      <c r="D75" s="48"/>
    </row>
    <row r="76" spans="2:4" ht="12.75">
      <c r="B76" s="48"/>
      <c r="C76" s="48"/>
      <c r="D76" s="48"/>
    </row>
    <row r="77" spans="2:4" ht="12.75">
      <c r="B77" s="48"/>
      <c r="C77" s="48"/>
      <c r="D77" s="48"/>
    </row>
    <row r="78" spans="2:4" ht="12.75">
      <c r="B78" s="48"/>
      <c r="C78" s="48"/>
      <c r="D78" s="48"/>
    </row>
    <row r="79" spans="2:4" ht="12.75">
      <c r="B79" s="48"/>
      <c r="C79" s="48"/>
      <c r="D79" s="48"/>
    </row>
    <row r="80" spans="2:4" ht="12.75">
      <c r="B80" s="48"/>
      <c r="C80" s="48"/>
      <c r="D80" s="48"/>
    </row>
    <row r="81" spans="2:4" ht="12.75">
      <c r="B81" s="48"/>
      <c r="C81" s="48"/>
      <c r="D81" s="48"/>
    </row>
    <row r="82" spans="2:4" ht="12.75">
      <c r="B82" s="48"/>
      <c r="C82" s="48"/>
      <c r="D82" s="48"/>
    </row>
    <row r="83" spans="2:4" ht="12.75">
      <c r="B83" s="48"/>
      <c r="C83" s="48"/>
      <c r="D83" s="48"/>
    </row>
    <row r="84" spans="2:4" ht="12.75">
      <c r="B84" s="48"/>
      <c r="C84" s="48"/>
      <c r="D84" s="48"/>
    </row>
    <row r="85" spans="2:4" ht="12.75">
      <c r="B85" s="48"/>
      <c r="C85" s="48"/>
      <c r="D85" s="48"/>
    </row>
    <row r="86" spans="2:4" ht="12.75">
      <c r="B86" s="48"/>
      <c r="C86" s="48"/>
      <c r="D86" s="48"/>
    </row>
    <row r="87" spans="2:4" ht="12.75">
      <c r="B87" s="48"/>
      <c r="C87" s="48"/>
      <c r="D87" s="48"/>
    </row>
    <row r="88" spans="2:4" ht="12.75">
      <c r="B88" s="48"/>
      <c r="C88" s="48"/>
      <c r="D88" s="48"/>
    </row>
    <row r="89" spans="2:4" ht="12.75">
      <c r="B89" s="48"/>
      <c r="C89" s="48"/>
      <c r="D89" s="48"/>
    </row>
    <row r="90" spans="2:4" ht="12.75">
      <c r="B90" s="48"/>
      <c r="C90" s="48"/>
      <c r="D90" s="48"/>
    </row>
    <row r="91" spans="2:4" ht="12.75">
      <c r="B91" s="48"/>
      <c r="C91" s="48"/>
      <c r="D91" s="48"/>
    </row>
    <row r="92" spans="2:4" ht="12.75">
      <c r="B92" s="48"/>
      <c r="C92" s="48"/>
      <c r="D92" s="48"/>
    </row>
    <row r="93" spans="2:4" ht="12.75">
      <c r="B93" s="48"/>
      <c r="C93" s="48"/>
      <c r="D93" s="48"/>
    </row>
    <row r="94" spans="2:4" ht="12.75">
      <c r="B94" s="48"/>
      <c r="C94" s="48"/>
      <c r="D94" s="48"/>
    </row>
    <row r="95" spans="2:4" ht="12.75">
      <c r="B95" s="48"/>
      <c r="C95" s="48"/>
      <c r="D95" s="48"/>
    </row>
    <row r="96" spans="2:4" ht="12.75">
      <c r="B96" s="48"/>
      <c r="C96" s="48"/>
      <c r="D96" s="48"/>
    </row>
    <row r="97" spans="2:4" ht="12.75">
      <c r="B97" s="48"/>
      <c r="C97" s="48"/>
      <c r="D97" s="48"/>
    </row>
    <row r="98" spans="2:4" ht="12.75">
      <c r="B98" s="48"/>
      <c r="C98" s="48"/>
      <c r="D98" s="48"/>
    </row>
    <row r="99" spans="2:4" ht="12.75">
      <c r="B99" s="48"/>
      <c r="C99" s="48"/>
      <c r="D99" s="48"/>
    </row>
    <row r="100" spans="2:4" ht="12.75">
      <c r="B100" s="48"/>
      <c r="C100" s="48"/>
      <c r="D100" s="48"/>
    </row>
    <row r="101" spans="2:4" ht="12.75">
      <c r="B101" s="48"/>
      <c r="C101" s="48"/>
      <c r="D101" s="48"/>
    </row>
    <row r="102" spans="2:4" ht="12.75">
      <c r="B102" s="48"/>
      <c r="C102" s="48"/>
      <c r="D102" s="48"/>
    </row>
    <row r="103" spans="2:4" ht="12.75">
      <c r="B103" s="48"/>
      <c r="C103" s="48"/>
      <c r="D103" s="48"/>
    </row>
    <row r="104" spans="2:4" ht="12.75">
      <c r="B104" s="48"/>
      <c r="C104" s="48"/>
      <c r="D104" s="48"/>
    </row>
    <row r="105" spans="2:4" ht="12.75">
      <c r="B105" s="48"/>
      <c r="C105" s="48"/>
      <c r="D105" s="48"/>
    </row>
    <row r="106" spans="2:4" ht="12.75">
      <c r="B106" s="48"/>
      <c r="C106" s="48"/>
      <c r="D106" s="48"/>
    </row>
    <row r="107" spans="2:4" ht="12.75">
      <c r="B107" s="48"/>
      <c r="C107" s="48"/>
      <c r="D107" s="48"/>
    </row>
    <row r="108" spans="2:4" ht="12.75">
      <c r="B108" s="48"/>
      <c r="C108" s="48"/>
      <c r="D108" s="48"/>
    </row>
    <row r="109" spans="2:4" ht="12.75">
      <c r="B109" s="48"/>
      <c r="C109" s="48"/>
      <c r="D109" s="48"/>
    </row>
    <row r="110" spans="2:4" ht="12.75">
      <c r="B110" s="48"/>
      <c r="C110" s="48"/>
      <c r="D110" s="48"/>
    </row>
    <row r="111" spans="2:4" ht="12.75">
      <c r="B111" s="48"/>
      <c r="C111" s="48"/>
      <c r="D111" s="48"/>
    </row>
    <row r="112" spans="2:4" ht="12.75">
      <c r="B112" s="48"/>
      <c r="C112" s="48"/>
      <c r="D112" s="48"/>
    </row>
    <row r="113" spans="2:4" ht="12.75">
      <c r="B113" s="48"/>
      <c r="C113" s="48"/>
      <c r="D113" s="48"/>
    </row>
    <row r="114" spans="2:4" ht="12.75">
      <c r="B114" s="48"/>
      <c r="C114" s="48"/>
      <c r="D114" s="48"/>
    </row>
    <row r="115" spans="2:4" ht="12.75">
      <c r="B115" s="48"/>
      <c r="C115" s="48"/>
      <c r="D115" s="48"/>
    </row>
    <row r="116" spans="2:4" ht="12.75">
      <c r="B116" s="48"/>
      <c r="C116" s="48"/>
      <c r="D116" s="48"/>
    </row>
    <row r="117" spans="2:4" ht="12.75">
      <c r="B117" s="48"/>
      <c r="C117" s="48"/>
      <c r="D117" s="48"/>
    </row>
    <row r="118" spans="2:4" ht="12.75">
      <c r="B118" s="48"/>
      <c r="C118" s="48"/>
      <c r="D118" s="48"/>
    </row>
    <row r="119" spans="2:4" ht="12.75">
      <c r="B119" s="48"/>
      <c r="C119" s="48"/>
      <c r="D119" s="48"/>
    </row>
    <row r="120" spans="2:4" ht="12.75">
      <c r="B120" s="48"/>
      <c r="C120" s="48"/>
      <c r="D120" s="48"/>
    </row>
    <row r="121" spans="2:4" ht="12.75">
      <c r="B121" s="48"/>
      <c r="C121" s="48"/>
      <c r="D121" s="48"/>
    </row>
    <row r="122" spans="2:4" ht="12.75">
      <c r="B122" s="48"/>
      <c r="C122" s="48"/>
      <c r="D122" s="48"/>
    </row>
    <row r="123" spans="2:4" ht="12.75">
      <c r="B123" s="48"/>
      <c r="C123" s="48"/>
      <c r="D123" s="48"/>
    </row>
    <row r="124" spans="2:4" ht="12.75">
      <c r="B124" s="48"/>
      <c r="C124" s="48"/>
      <c r="D124" s="48"/>
    </row>
    <row r="125" spans="2:4" ht="12.75">
      <c r="B125" s="48"/>
      <c r="C125" s="48"/>
      <c r="D125" s="48"/>
    </row>
    <row r="126" spans="2:4" ht="12.75">
      <c r="B126" s="48"/>
      <c r="C126" s="48"/>
      <c r="D126" s="48"/>
    </row>
    <row r="127" spans="2:4" ht="12.75">
      <c r="B127" s="48"/>
      <c r="C127" s="48"/>
      <c r="D127" s="48"/>
    </row>
    <row r="128" spans="2:4" ht="12.75">
      <c r="B128" s="48"/>
      <c r="C128" s="48"/>
      <c r="D128" s="48"/>
    </row>
    <row r="129" spans="2:4" ht="12.75">
      <c r="B129" s="48"/>
      <c r="C129" s="48"/>
      <c r="D129" s="48"/>
    </row>
    <row r="130" spans="2:4" ht="12.75">
      <c r="B130" s="48"/>
      <c r="C130" s="48"/>
      <c r="D130" s="48"/>
    </row>
    <row r="131" spans="2:4" ht="12.75">
      <c r="B131" s="48"/>
      <c r="C131" s="48"/>
      <c r="D131" s="48"/>
    </row>
    <row r="132" spans="2:4" ht="12.75">
      <c r="B132" s="48"/>
      <c r="C132" s="48"/>
      <c r="D132" s="48"/>
    </row>
    <row r="133" spans="2:4" ht="12.75">
      <c r="B133" s="48"/>
      <c r="C133" s="48"/>
      <c r="D133" s="48"/>
    </row>
    <row r="134" spans="2:4" ht="12.75">
      <c r="B134" s="48"/>
      <c r="C134" s="48"/>
      <c r="D134" s="48"/>
    </row>
    <row r="135" spans="2:4" ht="12.75">
      <c r="B135" s="48"/>
      <c r="C135" s="48"/>
      <c r="D135" s="48"/>
    </row>
    <row r="136" spans="2:4" ht="12.75">
      <c r="B136" s="48"/>
      <c r="C136" s="48"/>
      <c r="D136" s="48"/>
    </row>
    <row r="137" spans="2:4" ht="12.75">
      <c r="B137" s="48"/>
      <c r="C137" s="48"/>
      <c r="D137" s="48"/>
    </row>
    <row r="138" spans="2:4" ht="12.75">
      <c r="B138" s="48"/>
      <c r="C138" s="48"/>
      <c r="D138" s="48"/>
    </row>
    <row r="139" spans="2:4" ht="12.75">
      <c r="B139" s="48"/>
      <c r="C139" s="48"/>
      <c r="D139" s="48"/>
    </row>
    <row r="140" spans="2:4" ht="12.75">
      <c r="B140" s="48"/>
      <c r="C140" s="48"/>
      <c r="D140" s="48"/>
    </row>
    <row r="141" spans="2:4" ht="12.75">
      <c r="B141" s="48"/>
      <c r="C141" s="48"/>
      <c r="D141" s="48"/>
    </row>
    <row r="142" spans="2:4" ht="12.75">
      <c r="B142" s="48"/>
      <c r="C142" s="48"/>
      <c r="D142" s="48"/>
    </row>
    <row r="143" spans="2:4" ht="12.75">
      <c r="B143" s="48"/>
      <c r="C143" s="48"/>
      <c r="D143" s="48"/>
    </row>
    <row r="144" spans="2:4" ht="12.75">
      <c r="B144" s="48"/>
      <c r="C144" s="48"/>
      <c r="D144" s="48"/>
    </row>
    <row r="145" spans="2:4" ht="12.75">
      <c r="B145" s="48"/>
      <c r="C145" s="48"/>
      <c r="D145" s="48"/>
    </row>
    <row r="146" spans="2:4" ht="12.75">
      <c r="B146" s="48"/>
      <c r="C146" s="48"/>
      <c r="D146" s="48"/>
    </row>
    <row r="147" spans="2:4" ht="12.75">
      <c r="B147" s="48"/>
      <c r="C147" s="48"/>
      <c r="D147" s="48"/>
    </row>
    <row r="148" spans="2:4" ht="12.75">
      <c r="B148" s="48"/>
      <c r="C148" s="48"/>
      <c r="D148" s="48"/>
    </row>
    <row r="149" spans="2:4" ht="12.75">
      <c r="B149" s="48"/>
      <c r="C149" s="48"/>
      <c r="D149" s="48"/>
    </row>
    <row r="150" spans="2:4" ht="12.75">
      <c r="B150" s="48"/>
      <c r="C150" s="48"/>
      <c r="D150" s="48"/>
    </row>
    <row r="151" spans="2:4" ht="12.75">
      <c r="B151" s="48"/>
      <c r="C151" s="48"/>
      <c r="D151" s="48"/>
    </row>
    <row r="152" spans="2:4" ht="12.75">
      <c r="B152" s="48"/>
      <c r="C152" s="48"/>
      <c r="D152" s="48"/>
    </row>
    <row r="153" spans="2:4" ht="12.75">
      <c r="B153" s="48"/>
      <c r="C153" s="48"/>
      <c r="D153" s="48"/>
    </row>
    <row r="154" spans="2:4" ht="12.75">
      <c r="B154" s="48"/>
      <c r="C154" s="48"/>
      <c r="D154" s="48"/>
    </row>
    <row r="155" spans="2:4" ht="12.75">
      <c r="B155" s="48"/>
      <c r="C155" s="48"/>
      <c r="D155" s="48"/>
    </row>
    <row r="156" spans="2:4" ht="12.75">
      <c r="B156" s="48"/>
      <c r="C156" s="48"/>
      <c r="D156" s="48"/>
    </row>
    <row r="157" spans="2:4" ht="12.75">
      <c r="B157" s="48"/>
      <c r="C157" s="48"/>
      <c r="D157" s="48"/>
    </row>
    <row r="158" spans="2:4" ht="12.75">
      <c r="B158" s="48"/>
      <c r="C158" s="48"/>
      <c r="D158" s="48"/>
    </row>
    <row r="159" spans="2:4" ht="12.75">
      <c r="B159" s="48"/>
      <c r="C159" s="48"/>
      <c r="D159" s="48"/>
    </row>
    <row r="160" spans="2:4" ht="12.75">
      <c r="B160" s="48"/>
      <c r="C160" s="48"/>
      <c r="D160" s="48"/>
    </row>
    <row r="161" spans="2:4" ht="12.75">
      <c r="B161" s="48"/>
      <c r="C161" s="48"/>
      <c r="D161" s="48"/>
    </row>
    <row r="162" spans="2:4" ht="12.75">
      <c r="B162" s="48"/>
      <c r="C162" s="48"/>
      <c r="D162" s="48"/>
    </row>
    <row r="163" spans="2:4" ht="12.75">
      <c r="B163" s="48"/>
      <c r="C163" s="48"/>
      <c r="D163" s="48"/>
    </row>
    <row r="164" spans="2:4" ht="12.75">
      <c r="B164" s="48"/>
      <c r="C164" s="48"/>
      <c r="D164" s="48"/>
    </row>
    <row r="165" spans="2:4" ht="12.75">
      <c r="B165" s="48"/>
      <c r="C165" s="48"/>
      <c r="D165" s="48"/>
    </row>
    <row r="166" spans="2:4" ht="12.75">
      <c r="B166" s="48"/>
      <c r="C166" s="48"/>
      <c r="D166" s="48"/>
    </row>
    <row r="167" spans="2:4" ht="12.75">
      <c r="B167" s="48"/>
      <c r="C167" s="48"/>
      <c r="D167" s="48"/>
    </row>
    <row r="168" spans="2:4" ht="12.75">
      <c r="B168" s="48"/>
      <c r="C168" s="48"/>
      <c r="D168" s="48"/>
    </row>
    <row r="169" spans="2:4" ht="12.75">
      <c r="B169" s="48"/>
      <c r="C169" s="48"/>
      <c r="D169" s="48"/>
    </row>
    <row r="170" spans="2:4" ht="12.75">
      <c r="B170" s="48"/>
      <c r="C170" s="48"/>
      <c r="D170" s="48"/>
    </row>
    <row r="171" spans="2:4" ht="12.75">
      <c r="B171" s="48"/>
      <c r="C171" s="48"/>
      <c r="D171" s="48"/>
    </row>
    <row r="172" spans="2:4" ht="12.75">
      <c r="B172" s="48"/>
      <c r="C172" s="48"/>
      <c r="D172" s="48"/>
    </row>
    <row r="173" spans="2:4" ht="12.75">
      <c r="B173" s="48"/>
      <c r="C173" s="48"/>
      <c r="D173" s="48"/>
    </row>
    <row r="174" spans="2:4" ht="12.75">
      <c r="B174" s="48"/>
      <c r="C174" s="48"/>
      <c r="D174" s="48"/>
    </row>
    <row r="175" spans="2:4" ht="12.75">
      <c r="B175" s="48"/>
      <c r="C175" s="48"/>
      <c r="D175" s="48"/>
    </row>
    <row r="176" spans="2:4" ht="12.75">
      <c r="B176" s="48"/>
      <c r="C176" s="48"/>
      <c r="D176" s="48"/>
    </row>
    <row r="177" spans="2:4" ht="12.75">
      <c r="B177" s="48"/>
      <c r="C177" s="48"/>
      <c r="D177" s="48"/>
    </row>
    <row r="178" spans="2:4" ht="12.75">
      <c r="B178" s="48"/>
      <c r="C178" s="48"/>
      <c r="D178" s="48"/>
    </row>
    <row r="179" spans="2:4" ht="12.75">
      <c r="B179" s="48"/>
      <c r="C179" s="48"/>
      <c r="D179" s="48"/>
    </row>
    <row r="180" spans="2:4" ht="12.75">
      <c r="B180" s="48"/>
      <c r="C180" s="48"/>
      <c r="D180" s="48"/>
    </row>
    <row r="181" spans="2:4" ht="12.75">
      <c r="B181" s="48"/>
      <c r="C181" s="48"/>
      <c r="D181" s="48"/>
    </row>
    <row r="182" spans="2:4" ht="12.75">
      <c r="B182" s="48"/>
      <c r="C182" s="48"/>
      <c r="D182" s="48"/>
    </row>
    <row r="183" spans="2:4" ht="12.75">
      <c r="B183" s="48"/>
      <c r="C183" s="48"/>
      <c r="D183" s="48"/>
    </row>
    <row r="184" spans="2:4" ht="12.75">
      <c r="B184" s="48"/>
      <c r="C184" s="48"/>
      <c r="D184" s="48"/>
    </row>
    <row r="185" spans="2:4" ht="12.75">
      <c r="B185" s="48"/>
      <c r="C185" s="48"/>
      <c r="D185" s="48"/>
    </row>
    <row r="186" spans="2:4" ht="12.75">
      <c r="B186" s="48"/>
      <c r="C186" s="48"/>
      <c r="D186" s="48"/>
    </row>
    <row r="187" spans="2:4" ht="12.75">
      <c r="B187" s="48"/>
      <c r="C187" s="48"/>
      <c r="D187" s="48"/>
    </row>
    <row r="188" spans="2:4" ht="12.75">
      <c r="B188" s="48"/>
      <c r="C188" s="48"/>
      <c r="D188" s="48"/>
    </row>
    <row r="189" spans="2:4" ht="12.75">
      <c r="B189" s="48"/>
      <c r="C189" s="48"/>
      <c r="D189" s="48"/>
    </row>
    <row r="190" spans="2:4" ht="12.75">
      <c r="B190" s="48"/>
      <c r="C190" s="48"/>
      <c r="D190" s="48"/>
    </row>
    <row r="191" spans="2:4" ht="12.75">
      <c r="B191" s="48"/>
      <c r="C191" s="48"/>
      <c r="D191" s="48"/>
    </row>
    <row r="192" spans="2:4" ht="12.75">
      <c r="B192" s="48"/>
      <c r="C192" s="48"/>
      <c r="D192" s="48"/>
    </row>
    <row r="193" spans="2:4" ht="12.75">
      <c r="B193" s="48"/>
      <c r="C193" s="48"/>
      <c r="D193" s="48"/>
    </row>
    <row r="194" spans="2:4" ht="12.75">
      <c r="B194" s="48"/>
      <c r="C194" s="48"/>
      <c r="D194" s="48"/>
    </row>
    <row r="195" spans="2:4" ht="12.75">
      <c r="B195" s="48"/>
      <c r="C195" s="48"/>
      <c r="D195" s="48"/>
    </row>
    <row r="196" spans="2:4" ht="12.75">
      <c r="B196" s="48"/>
      <c r="C196" s="48"/>
      <c r="D196" s="48"/>
    </row>
    <row r="197" spans="2:4" ht="12.75">
      <c r="B197" s="48"/>
      <c r="C197" s="48"/>
      <c r="D197" s="48"/>
    </row>
    <row r="198" spans="2:4" ht="12.75">
      <c r="B198" s="48"/>
      <c r="C198" s="48"/>
      <c r="D198" s="48"/>
    </row>
    <row r="199" spans="2:4" ht="12.75">
      <c r="B199" s="48"/>
      <c r="C199" s="48"/>
      <c r="D199" s="48"/>
    </row>
    <row r="200" spans="2:4" ht="12.75">
      <c r="B200" s="48"/>
      <c r="C200" s="48"/>
      <c r="D200" s="48"/>
    </row>
    <row r="201" spans="2:4" ht="12.75">
      <c r="B201" s="48"/>
      <c r="C201" s="48"/>
      <c r="D201" s="4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Kvasničková</dc:creator>
  <cp:keywords/>
  <dc:description/>
  <cp:lastModifiedBy>KI</cp:lastModifiedBy>
  <cp:lastPrinted>2010-06-04T10:44:33Z</cp:lastPrinted>
  <dcterms:created xsi:type="dcterms:W3CDTF">2010-05-31T07:50:47Z</dcterms:created>
  <dcterms:modified xsi:type="dcterms:W3CDTF">2010-06-04T10:47:46Z</dcterms:modified>
  <cp:category/>
  <cp:version/>
  <cp:contentType/>
  <cp:contentStatus/>
</cp:coreProperties>
</file>